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sl\Downloads\Privat\Vinstra IL\"/>
    </mc:Choice>
  </mc:AlternateContent>
  <xr:revisionPtr revIDLastSave="0" documentId="13_ncr:1_{5D7F0110-EB5A-4273-A1A1-36873B04F5FF}" xr6:coauthVersionLast="47" xr6:coauthVersionMax="47" xr10:uidLastSave="{00000000-0000-0000-0000-000000000000}"/>
  <bookViews>
    <workbookView xWindow="-28920" yWindow="-90" windowWidth="29040" windowHeight="15720" xr2:uid="{00000000-000D-0000-FFFF-FFFF00000000}"/>
  </bookViews>
  <sheets>
    <sheet name="Kontoplan" sheetId="1" r:id="rId1"/>
    <sheet name="Overordnet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2" i="2" s="1"/>
  <c r="B3" i="2" s="1"/>
  <c r="B8" i="2"/>
  <c r="C56" i="1"/>
  <c r="B9" i="2" l="1"/>
  <c r="C58" i="1"/>
  <c r="A9" i="2" l="1"/>
  <c r="A7" i="2"/>
  <c r="A6" i="2"/>
  <c r="A5" i="2"/>
  <c r="A4" i="2"/>
  <c r="A2" i="2"/>
</calcChain>
</file>

<file path=xl/sharedStrings.xml><?xml version="1.0" encoding="utf-8"?>
<sst xmlns="http://schemas.openxmlformats.org/spreadsheetml/2006/main" count="63" uniqueCount="62">
  <si>
    <t>Kontoplan/saldobalanse</t>
  </si>
  <si>
    <t>Vinstra Idrettslag</t>
  </si>
  <si>
    <t>Kontonr</t>
  </si>
  <si>
    <t>Kontobetegnelse</t>
  </si>
  <si>
    <t>Salginntekt, sponsing</t>
  </si>
  <si>
    <t>Salgsinntekt, utenfor avgiftsområdet</t>
  </si>
  <si>
    <t>Grasrotandel (Norsk Tipping)</t>
  </si>
  <si>
    <t>Kostnad Rema 1000</t>
  </si>
  <si>
    <t>Påmeldingsavgift cuper</t>
  </si>
  <si>
    <t>Dommerhonorar</t>
  </si>
  <si>
    <t>Lønn til ansatte</t>
  </si>
  <si>
    <t>Feriepenger</t>
  </si>
  <si>
    <t>Annen personalkostnad</t>
  </si>
  <si>
    <t>Renovasjon, vann, avløp o.l.</t>
  </si>
  <si>
    <t>Lys, varme</t>
  </si>
  <si>
    <t>Leie datasystemer</t>
  </si>
  <si>
    <t>Annen leiekostnad</t>
  </si>
  <si>
    <t>Driftsmateriale</t>
  </si>
  <si>
    <t>Datautstyr (software)</t>
  </si>
  <si>
    <t>Annet driftsmateriale</t>
  </si>
  <si>
    <t>Reparasjon og vedlikehold utstyr</t>
  </si>
  <si>
    <t>Reparasjon og vedlikehold annet</t>
  </si>
  <si>
    <t>Kontingent, fradragsberettiget</t>
  </si>
  <si>
    <t>Driftstilskudd andre organisasjoner</t>
  </si>
  <si>
    <t>Forsikringspremie</t>
  </si>
  <si>
    <t>Bank og kortgebyrer</t>
  </si>
  <si>
    <t>Aksjeutbytte</t>
  </si>
  <si>
    <t>Sum inntekter</t>
  </si>
  <si>
    <t>Sum driftskostnader</t>
  </si>
  <si>
    <t>Budsjett</t>
  </si>
  <si>
    <t>Underskudd</t>
  </si>
  <si>
    <t>Nettoresultat(underskudd)</t>
  </si>
  <si>
    <t>Budsjett 2022 er tatt utgangspunkt i tallene fra 2019 men holdt utenfor Ahsco cup. Tatt inn kostnader iforbindelse med sluttføring Pumptrack, samt noen lekeaparater for de minste.</t>
  </si>
  <si>
    <t>Salgsinntekt, treningsavgifter</t>
  </si>
  <si>
    <t>Salgsinntekter, kiosk</t>
  </si>
  <si>
    <t>Kulturpenger NF kommune</t>
  </si>
  <si>
    <t>Tilskudd Norges Idrettsforbund (LAM-LAM og momskompensasjon)</t>
  </si>
  <si>
    <t>Leieinntekt fast eiendom</t>
  </si>
  <si>
    <t>Annen driftsrelatert inntekt</t>
  </si>
  <si>
    <t>Medlemskontigent</t>
  </si>
  <si>
    <t>Kostnader - Stiprosjekt</t>
  </si>
  <si>
    <t>Kostnader mv. All-idrett</t>
  </si>
  <si>
    <t>Kostnader sykkelklubben</t>
  </si>
  <si>
    <t>Kostnader fotballgruppe</t>
  </si>
  <si>
    <t>Kantinekostnad</t>
  </si>
  <si>
    <t>Bensin, dieselolje</t>
  </si>
  <si>
    <t>Renhold</t>
  </si>
  <si>
    <t>Annen kostnad lokaler</t>
  </si>
  <si>
    <t>Inventar</t>
  </si>
  <si>
    <t>Rekvisita</t>
  </si>
  <si>
    <t>Arbeidsklær og verneutstyr</t>
  </si>
  <si>
    <t>Reklamekostnad</t>
  </si>
  <si>
    <t>Lisensavgift og royalties</t>
  </si>
  <si>
    <t>Gebyr Vipps</t>
  </si>
  <si>
    <t>Annen kostnad</t>
  </si>
  <si>
    <t>Annen renteinntekt</t>
  </si>
  <si>
    <t>Sum Inntekter</t>
  </si>
  <si>
    <t>Sum Kostnader</t>
  </si>
  <si>
    <t>Budsjett 2023 VIL overordnet nivå</t>
  </si>
  <si>
    <t>Budsjett 2023</t>
  </si>
  <si>
    <t>Avskrivning</t>
  </si>
  <si>
    <t>Loddsalg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</si>
</sst>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6" x14ac:knownFonts="1">
    <font>
      <sz val="11"/>
      <name val="Calibri"/>
      <charset val="1"/>
    </font>
    <font>
      <sz val="11"/>
      <color theme="1"/>
      <name val="Calibri"/>
      <family val="2"/>
      <scheme val="minor"/>
    </font>
    <font>
      <b/>
      <sz val="16"/>
      <name val="Calibri"/>
      <charset val="1"/>
    </font>
    <font>
      <b/>
      <sz val="12"/>
      <name val="Calibri"/>
      <charset val="1"/>
    </font>
    <font>
      <b/>
      <sz val="11"/>
      <name val="Calibri"/>
      <charset val="1"/>
    </font>
    <font>
      <sz val="11"/>
      <name val="Calibri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2C2C2"/>
      </left>
      <right style="thin">
        <color rgb="FFC2C2C2"/>
      </right>
      <top style="thin">
        <color rgb="FFC2C2C2"/>
      </top>
      <bottom style="thin">
        <color rgb="FFC2C2C2"/>
      </bottom>
      <diagonal/>
    </border>
    <border>
      <left style="thin">
        <color rgb="FFC2C2C2"/>
      </left>
      <right style="thin">
        <color rgb="FFC2C2C2"/>
      </right>
      <top/>
      <bottom style="thin">
        <color rgb="FFC2C2C2"/>
      </bottom>
      <diagonal/>
    </border>
    <border>
      <left style="thin">
        <color rgb="FFC2C2C2"/>
      </left>
      <right style="thin">
        <color rgb="FFC2C2C2"/>
      </right>
      <top style="thin">
        <color rgb="FFC2C2C2"/>
      </top>
      <bottom style="thin">
        <color indexed="64"/>
      </bottom>
      <diagonal/>
    </border>
  </borders>
  <cellStyleXfs count="44">
    <xf numFmtId="0" fontId="0" fillId="0" borderId="0"/>
    <xf numFmtId="16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6" applyNumberFormat="0" applyAlignment="0" applyProtection="0"/>
    <xf numFmtId="0" fontId="17" fillId="6" borderId="7" applyNumberFormat="0" applyAlignment="0" applyProtection="0"/>
    <xf numFmtId="0" fontId="18" fillId="6" borderId="6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</cellStyleXfs>
  <cellXfs count="24">
    <xf numFmtId="0" fontId="0" fillId="0" borderId="0" xfId="0"/>
    <xf numFmtId="165" fontId="0" fillId="0" borderId="0" xfId="1" applyNumberFormat="1" applyFont="1"/>
    <xf numFmtId="0" fontId="6" fillId="0" borderId="0" xfId="0" applyFont="1"/>
    <xf numFmtId="0" fontId="0" fillId="0" borderId="1" xfId="0" applyBorder="1"/>
    <xf numFmtId="165" fontId="0" fillId="0" borderId="1" xfId="1" applyNumberFormat="1" applyFont="1" applyBorder="1"/>
    <xf numFmtId="165" fontId="6" fillId="0" borderId="0" xfId="1" applyNumberFormat="1" applyFont="1"/>
    <xf numFmtId="0" fontId="6" fillId="0" borderId="2" xfId="0" applyFont="1" applyBorder="1"/>
    <xf numFmtId="165" fontId="6" fillId="0" borderId="2" xfId="1" applyNumberFormat="1" applyFont="1" applyBorder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/>
    <xf numFmtId="0" fontId="7" fillId="0" borderId="0" xfId="0" applyFont="1"/>
    <xf numFmtId="0" fontId="24" fillId="0" borderId="14" xfId="42" applyFont="1" applyBorder="1" applyAlignment="1">
      <alignment vertical="top" wrapText="1"/>
    </xf>
    <xf numFmtId="165" fontId="25" fillId="0" borderId="13" xfId="1" applyNumberFormat="1" applyFont="1" applyBorder="1" applyAlignment="1">
      <alignment vertical="top" wrapText="1"/>
    </xf>
    <xf numFmtId="0" fontId="25" fillId="0" borderId="13" xfId="42" applyFont="1" applyBorder="1" applyAlignment="1">
      <alignment vertical="top" wrapText="1"/>
    </xf>
    <xf numFmtId="165" fontId="24" fillId="0" borderId="14" xfId="1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24" fillId="0" borderId="13" xfId="42" applyFont="1" applyBorder="1" applyAlignment="1">
      <alignment vertical="top" wrapText="1"/>
    </xf>
    <xf numFmtId="165" fontId="4" fillId="0" borderId="1" xfId="1" applyNumberFormat="1" applyFont="1" applyFill="1" applyBorder="1" applyAlignment="1" applyProtection="1"/>
    <xf numFmtId="0" fontId="4" fillId="0" borderId="1" xfId="0" applyFont="1" applyBorder="1"/>
    <xf numFmtId="165" fontId="24" fillId="0" borderId="13" xfId="1" applyNumberFormat="1" applyFont="1" applyBorder="1" applyAlignment="1">
      <alignment vertical="top" wrapText="1"/>
    </xf>
    <xf numFmtId="165" fontId="24" fillId="0" borderId="12" xfId="1" applyNumberFormat="1" applyFont="1" applyBorder="1" applyAlignment="1">
      <alignment vertical="top" wrapText="1"/>
    </xf>
    <xf numFmtId="0" fontId="24" fillId="0" borderId="12" xfId="42" applyFont="1" applyBorder="1" applyAlignment="1">
      <alignment vertical="top" wrapText="1"/>
    </xf>
  </cellXfs>
  <cellStyles count="44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2" builtinId="22" customBuiltin="1"/>
    <cellStyle name="Dårlig" xfId="8" builtinId="27" customBuiltin="1"/>
    <cellStyle name="Forklarende tekst" xfId="16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mma" xfId="1" builtinId="3"/>
    <cellStyle name="Kontrollcelle" xfId="14" builtinId="23" customBuiltin="1"/>
    <cellStyle name="Merknad 2" xfId="43" xr:uid="{E6366D33-633A-4034-90A2-BF558859061E}"/>
    <cellStyle name="Normal" xfId="0" builtinId="0"/>
    <cellStyle name="Normal 2" xfId="42" xr:uid="{E2CEEDA1-B2F5-4058-BEF2-F68ACFC26754}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Tittel" xfId="2" builtinId="15" customBuiltin="1"/>
    <cellStyle name="Totalt" xfId="17" builtinId="25" customBuiltin="1"/>
    <cellStyle name="Utdata" xfId="11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isjon\Felles\Vinstra%20Idrettslag\2020\Budsjett\190130_Budsjett_2019_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trapport - (2017)"/>
      <sheetName val="Budsjett 2018 overordnet"/>
    </sheetNames>
    <sheetDataSet>
      <sheetData sheetId="0">
        <row r="25">
          <cell r="A25" t="str">
            <v>      Salgsinntekter</v>
          </cell>
        </row>
        <row r="48">
          <cell r="A48" t="str">
            <v>      Varekostnad</v>
          </cell>
        </row>
        <row r="53">
          <cell r="A53" t="str">
            <v>      Lønnskostnad</v>
          </cell>
        </row>
        <row r="55">
          <cell r="A55" t="str">
            <v>         6000 Avskrivning på bygninger og annen fast eiendom</v>
          </cell>
        </row>
        <row r="88">
          <cell r="A88" t="str">
            <v>      Annen driftskostnad</v>
          </cell>
        </row>
        <row r="90">
          <cell r="A90" t="str">
            <v>Driftsresultat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21"/>
  <sheetViews>
    <sheetView tabSelected="1" workbookViewId="0">
      <selection activeCell="F53" sqref="F53"/>
    </sheetView>
  </sheetViews>
  <sheetFormatPr baseColWidth="10" defaultColWidth="12.1796875" defaultRowHeight="15" customHeight="1" x14ac:dyDescent="0.35"/>
  <cols>
    <col min="1" max="1" width="8.1796875" style="10" bestFit="1" customWidth="1"/>
    <col min="2" max="2" width="38.453125" bestFit="1" customWidth="1"/>
    <col min="3" max="3" width="13" style="1" bestFit="1" customWidth="1"/>
    <col min="6" max="6" width="13.453125" customWidth="1"/>
    <col min="7" max="7" width="63.1796875" customWidth="1"/>
    <col min="8" max="8" width="12.1796875" style="1"/>
  </cols>
  <sheetData>
    <row r="2" spans="1:8" ht="21" x14ac:dyDescent="0.35">
      <c r="A2" s="8" t="s">
        <v>0</v>
      </c>
    </row>
    <row r="3" spans="1:8" ht="15.5" x14ac:dyDescent="0.35">
      <c r="A3" s="9" t="s">
        <v>1</v>
      </c>
      <c r="C3" s="1" t="s">
        <v>29</v>
      </c>
    </row>
    <row r="4" spans="1:8" ht="14.5" x14ac:dyDescent="0.35">
      <c r="A4" s="17" t="s">
        <v>2</v>
      </c>
      <c r="B4" s="20" t="s">
        <v>3</v>
      </c>
      <c r="C4" s="19">
        <v>2024</v>
      </c>
    </row>
    <row r="5" spans="1:8" ht="14.5" x14ac:dyDescent="0.35">
      <c r="A5" s="18">
        <v>3100</v>
      </c>
      <c r="B5" t="s">
        <v>33</v>
      </c>
      <c r="C5" s="21">
        <v>-8800</v>
      </c>
      <c r="H5"/>
    </row>
    <row r="6" spans="1:8" ht="14.5" x14ac:dyDescent="0.35">
      <c r="A6" s="23">
        <v>3141</v>
      </c>
      <c r="B6" t="s">
        <v>4</v>
      </c>
      <c r="C6" s="22">
        <v>-100000</v>
      </c>
      <c r="H6"/>
    </row>
    <row r="7" spans="1:8" ht="14.5" x14ac:dyDescent="0.35">
      <c r="A7" s="23">
        <v>3145</v>
      </c>
      <c r="B7" t="s">
        <v>34</v>
      </c>
      <c r="C7" s="22">
        <v>-25000</v>
      </c>
      <c r="H7"/>
    </row>
    <row r="8" spans="1:8" ht="14.5" x14ac:dyDescent="0.35">
      <c r="A8" s="23">
        <v>3156</v>
      </c>
      <c r="B8" t="s">
        <v>61</v>
      </c>
      <c r="C8" s="22">
        <v>-80000</v>
      </c>
      <c r="H8"/>
    </row>
    <row r="9" spans="1:8" ht="14.5" x14ac:dyDescent="0.35">
      <c r="A9" s="23">
        <v>3200</v>
      </c>
      <c r="B9" t="s">
        <v>5</v>
      </c>
      <c r="C9" s="22">
        <v>-85000</v>
      </c>
      <c r="H9"/>
    </row>
    <row r="10" spans="1:8" ht="14.5" x14ac:dyDescent="0.35">
      <c r="A10" s="23">
        <v>3400</v>
      </c>
      <c r="B10" t="s">
        <v>6</v>
      </c>
      <c r="C10" s="22">
        <v>-65000</v>
      </c>
      <c r="H10"/>
    </row>
    <row r="11" spans="1:8" ht="14.5" x14ac:dyDescent="0.35">
      <c r="A11" s="23">
        <v>3401</v>
      </c>
      <c r="B11" t="s">
        <v>35</v>
      </c>
      <c r="C11" s="22">
        <v>-42000</v>
      </c>
      <c r="H11"/>
    </row>
    <row r="12" spans="1:8" ht="14.5" x14ac:dyDescent="0.35">
      <c r="A12" s="23">
        <v>3443</v>
      </c>
      <c r="B12" t="s">
        <v>36</v>
      </c>
      <c r="C12" s="22">
        <v>-88000</v>
      </c>
      <c r="H12"/>
    </row>
    <row r="13" spans="1:8" ht="14.5" x14ac:dyDescent="0.35">
      <c r="A13" s="23">
        <v>3600</v>
      </c>
      <c r="B13" t="s">
        <v>37</v>
      </c>
      <c r="C13" s="22">
        <v>-27500</v>
      </c>
      <c r="H13"/>
    </row>
    <row r="14" spans="1:8" ht="14.5" x14ac:dyDescent="0.35">
      <c r="A14" s="23">
        <v>3900</v>
      </c>
      <c r="B14" t="s">
        <v>38</v>
      </c>
      <c r="C14" s="22">
        <v>-20000</v>
      </c>
      <c r="H14"/>
    </row>
    <row r="15" spans="1:8" ht="14.5" x14ac:dyDescent="0.35">
      <c r="A15" s="23">
        <v>3920</v>
      </c>
      <c r="B15" t="s">
        <v>39</v>
      </c>
      <c r="C15" s="22">
        <v>-60000</v>
      </c>
      <c r="H15"/>
    </row>
    <row r="16" spans="1:8" ht="14.5" x14ac:dyDescent="0.35">
      <c r="A16" s="15"/>
      <c r="B16" s="12" t="s">
        <v>56</v>
      </c>
      <c r="C16" s="14">
        <f>SUM(C5:C15)</f>
        <v>-601300</v>
      </c>
      <c r="H16"/>
    </row>
    <row r="17" spans="1:8" ht="14.5" x14ac:dyDescent="0.35">
      <c r="A17" s="23"/>
      <c r="C17" s="22"/>
      <c r="H17"/>
    </row>
    <row r="18" spans="1:8" ht="14.5" x14ac:dyDescent="0.35">
      <c r="A18" s="23"/>
      <c r="C18" s="22"/>
      <c r="H18"/>
    </row>
    <row r="19" spans="1:8" ht="14.5" x14ac:dyDescent="0.35">
      <c r="A19" s="23">
        <v>4101</v>
      </c>
      <c r="B19" t="s">
        <v>7</v>
      </c>
      <c r="C19" s="22">
        <v>35000</v>
      </c>
      <c r="H19"/>
    </row>
    <row r="20" spans="1:8" ht="14.5" x14ac:dyDescent="0.35">
      <c r="A20" s="23">
        <v>4147</v>
      </c>
      <c r="B20" t="s">
        <v>40</v>
      </c>
      <c r="C20" s="22">
        <v>10000</v>
      </c>
      <c r="H20"/>
    </row>
    <row r="21" spans="1:8" ht="14.5" x14ac:dyDescent="0.35">
      <c r="A21" s="23">
        <v>4149</v>
      </c>
      <c r="B21" t="s">
        <v>41</v>
      </c>
      <c r="C21" s="22">
        <v>1000</v>
      </c>
      <c r="H21"/>
    </row>
    <row r="22" spans="1:8" ht="14.5" x14ac:dyDescent="0.35">
      <c r="A22" s="23">
        <v>4150</v>
      </c>
      <c r="B22" t="s">
        <v>8</v>
      </c>
      <c r="C22" s="22">
        <v>85000</v>
      </c>
      <c r="H22"/>
    </row>
    <row r="23" spans="1:8" ht="14.5" x14ac:dyDescent="0.35">
      <c r="A23" s="23">
        <v>4355</v>
      </c>
      <c r="B23" t="s">
        <v>42</v>
      </c>
      <c r="C23" s="22">
        <v>85000</v>
      </c>
      <c r="H23"/>
    </row>
    <row r="24" spans="1:8" ht="14.5" x14ac:dyDescent="0.35">
      <c r="A24" s="23">
        <v>4356</v>
      </c>
      <c r="B24" t="s">
        <v>43</v>
      </c>
      <c r="C24" s="22">
        <v>32000</v>
      </c>
      <c r="H24"/>
    </row>
    <row r="25" spans="1:8" ht="14.5" x14ac:dyDescent="0.35">
      <c r="A25" s="23">
        <v>4501</v>
      </c>
      <c r="B25" t="s">
        <v>9</v>
      </c>
      <c r="C25" s="22">
        <v>10000</v>
      </c>
      <c r="H25"/>
    </row>
    <row r="26" spans="1:8" ht="14.5" x14ac:dyDescent="0.35">
      <c r="A26" s="23">
        <v>5000</v>
      </c>
      <c r="B26" t="s">
        <v>10</v>
      </c>
      <c r="C26" s="22">
        <v>30000</v>
      </c>
      <c r="H26"/>
    </row>
    <row r="27" spans="1:8" ht="14.5" x14ac:dyDescent="0.35">
      <c r="A27" s="23">
        <v>5020</v>
      </c>
      <c r="B27" t="s">
        <v>11</v>
      </c>
      <c r="C27" s="22">
        <v>3500</v>
      </c>
      <c r="H27"/>
    </row>
    <row r="28" spans="1:8" ht="14.5" x14ac:dyDescent="0.35">
      <c r="A28" s="23">
        <v>5910</v>
      </c>
      <c r="B28" t="s">
        <v>44</v>
      </c>
      <c r="C28" s="22">
        <v>0</v>
      </c>
      <c r="H28"/>
    </row>
    <row r="29" spans="1:8" ht="14.5" x14ac:dyDescent="0.35">
      <c r="A29" s="23">
        <v>5990</v>
      </c>
      <c r="B29" t="s">
        <v>12</v>
      </c>
      <c r="C29" s="22">
        <v>8000</v>
      </c>
      <c r="H29"/>
    </row>
    <row r="30" spans="1:8" ht="14.5" x14ac:dyDescent="0.35">
      <c r="A30" s="23">
        <v>6000</v>
      </c>
      <c r="B30" s="11" t="s">
        <v>60</v>
      </c>
      <c r="C30" s="22">
        <v>35000</v>
      </c>
      <c r="H30"/>
    </row>
    <row r="31" spans="1:8" ht="14.5" x14ac:dyDescent="0.35">
      <c r="A31" s="23">
        <v>6250</v>
      </c>
      <c r="B31" t="s">
        <v>45</v>
      </c>
      <c r="C31" s="22">
        <v>1000</v>
      </c>
      <c r="H31"/>
    </row>
    <row r="32" spans="1:8" ht="15" customHeight="1" x14ac:dyDescent="0.35">
      <c r="A32" s="23">
        <v>6320</v>
      </c>
      <c r="B32" t="s">
        <v>13</v>
      </c>
      <c r="C32" s="22">
        <v>11000</v>
      </c>
      <c r="H32"/>
    </row>
    <row r="33" spans="1:8" ht="14.5" x14ac:dyDescent="0.35">
      <c r="A33" s="23">
        <v>6340</v>
      </c>
      <c r="B33" t="s">
        <v>14</v>
      </c>
      <c r="C33" s="22">
        <v>43000</v>
      </c>
      <c r="H33"/>
    </row>
    <row r="34" spans="1:8" ht="14.5" x14ac:dyDescent="0.35">
      <c r="A34" s="23">
        <v>6360</v>
      </c>
      <c r="B34" t="s">
        <v>46</v>
      </c>
      <c r="C34" s="22">
        <v>10000</v>
      </c>
      <c r="H34"/>
    </row>
    <row r="35" spans="1:8" ht="14.5" x14ac:dyDescent="0.35">
      <c r="A35" s="23">
        <v>6390</v>
      </c>
      <c r="B35" t="s">
        <v>47</v>
      </c>
      <c r="C35" s="22">
        <v>0</v>
      </c>
      <c r="H35"/>
    </row>
    <row r="36" spans="1:8" ht="14.5" x14ac:dyDescent="0.35">
      <c r="A36" s="23">
        <v>6420</v>
      </c>
      <c r="B36" t="s">
        <v>15</v>
      </c>
      <c r="C36" s="22">
        <v>25000</v>
      </c>
      <c r="H36"/>
    </row>
    <row r="37" spans="1:8" ht="14.5" x14ac:dyDescent="0.35">
      <c r="A37" s="23">
        <v>6490</v>
      </c>
      <c r="B37" t="s">
        <v>16</v>
      </c>
      <c r="C37" s="22">
        <v>0</v>
      </c>
      <c r="H37"/>
    </row>
    <row r="38" spans="1:8" ht="14.5" x14ac:dyDescent="0.35">
      <c r="A38" s="23">
        <v>6540</v>
      </c>
      <c r="B38" t="s">
        <v>48</v>
      </c>
      <c r="C38" s="22">
        <v>20000</v>
      </c>
      <c r="H38"/>
    </row>
    <row r="39" spans="1:8" ht="14.5" x14ac:dyDescent="0.35">
      <c r="A39" s="23">
        <v>6550</v>
      </c>
      <c r="B39" t="s">
        <v>17</v>
      </c>
      <c r="C39" s="22">
        <v>3000</v>
      </c>
      <c r="H39"/>
    </row>
    <row r="40" spans="1:8" ht="14.5" x14ac:dyDescent="0.35">
      <c r="A40" s="23">
        <v>6552</v>
      </c>
      <c r="B40" t="s">
        <v>18</v>
      </c>
      <c r="C40" s="22">
        <v>3000</v>
      </c>
      <c r="H40"/>
    </row>
    <row r="41" spans="1:8" ht="14.5" x14ac:dyDescent="0.35">
      <c r="A41" s="23">
        <v>6560</v>
      </c>
      <c r="B41" t="s">
        <v>49</v>
      </c>
      <c r="C41" s="22">
        <v>8000</v>
      </c>
      <c r="H41"/>
    </row>
    <row r="42" spans="1:8" ht="14.5" x14ac:dyDescent="0.35">
      <c r="A42" s="23">
        <v>6570</v>
      </c>
      <c r="B42" t="s">
        <v>50</v>
      </c>
      <c r="C42" s="22">
        <v>0</v>
      </c>
      <c r="H42"/>
    </row>
    <row r="43" spans="1:8" ht="14.5" x14ac:dyDescent="0.35">
      <c r="A43" s="23">
        <v>6590</v>
      </c>
      <c r="B43" t="s">
        <v>19</v>
      </c>
      <c r="C43" s="22">
        <v>12000</v>
      </c>
      <c r="H43"/>
    </row>
    <row r="44" spans="1:8" ht="14.5" x14ac:dyDescent="0.35">
      <c r="A44" s="23">
        <v>6620</v>
      </c>
      <c r="B44" t="s">
        <v>20</v>
      </c>
      <c r="C44" s="22">
        <v>20000</v>
      </c>
      <c r="H44"/>
    </row>
    <row r="45" spans="1:8" ht="14.5" x14ac:dyDescent="0.35">
      <c r="A45" s="23">
        <v>6690</v>
      </c>
      <c r="B45" t="s">
        <v>21</v>
      </c>
      <c r="C45" s="22">
        <v>1000</v>
      </c>
      <c r="H45"/>
    </row>
    <row r="46" spans="1:8" ht="14.5" x14ac:dyDescent="0.35">
      <c r="A46" s="23">
        <v>7320</v>
      </c>
      <c r="B46" t="s">
        <v>51</v>
      </c>
      <c r="C46" s="22">
        <v>4000</v>
      </c>
      <c r="H46"/>
    </row>
    <row r="47" spans="1:8" ht="14.5" x14ac:dyDescent="0.35">
      <c r="A47" s="23">
        <v>7400</v>
      </c>
      <c r="B47" t="s">
        <v>22</v>
      </c>
      <c r="C47" s="22">
        <v>36000</v>
      </c>
      <c r="H47"/>
    </row>
    <row r="48" spans="1:8" ht="14.5" x14ac:dyDescent="0.35">
      <c r="A48" s="23">
        <v>7460</v>
      </c>
      <c r="B48" t="s">
        <v>23</v>
      </c>
      <c r="C48" s="22">
        <v>30000</v>
      </c>
      <c r="H48"/>
    </row>
    <row r="49" spans="1:8" ht="14.5" x14ac:dyDescent="0.35">
      <c r="A49" s="23">
        <v>7500</v>
      </c>
      <c r="B49" t="s">
        <v>24</v>
      </c>
      <c r="C49" s="22">
        <v>23000</v>
      </c>
      <c r="H49"/>
    </row>
    <row r="50" spans="1:8" ht="14.5" x14ac:dyDescent="0.35">
      <c r="A50" s="23">
        <v>7600</v>
      </c>
      <c r="B50" t="s">
        <v>52</v>
      </c>
      <c r="C50" s="22">
        <v>0</v>
      </c>
      <c r="H50"/>
    </row>
    <row r="51" spans="1:8" ht="14.5" x14ac:dyDescent="0.35">
      <c r="A51" s="23">
        <v>7770</v>
      </c>
      <c r="B51" t="s">
        <v>25</v>
      </c>
      <c r="C51" s="22">
        <v>1000</v>
      </c>
      <c r="H51"/>
    </row>
    <row r="52" spans="1:8" ht="14.5" x14ac:dyDescent="0.35">
      <c r="A52" s="23">
        <v>7771</v>
      </c>
      <c r="B52" t="s">
        <v>53</v>
      </c>
      <c r="C52" s="22">
        <v>3500</v>
      </c>
      <c r="H52"/>
    </row>
    <row r="53" spans="1:8" ht="14.5" x14ac:dyDescent="0.35">
      <c r="A53" s="23">
        <v>7790</v>
      </c>
      <c r="B53" t="s">
        <v>54</v>
      </c>
      <c r="C53" s="22">
        <v>14300</v>
      </c>
      <c r="H53"/>
    </row>
    <row r="54" spans="1:8" ht="14.5" x14ac:dyDescent="0.35">
      <c r="A54" s="23">
        <v>8050</v>
      </c>
      <c r="B54" t="s">
        <v>55</v>
      </c>
      <c r="C54" s="22">
        <v>-2000</v>
      </c>
      <c r="H54"/>
    </row>
    <row r="55" spans="1:8" ht="14.5" x14ac:dyDescent="0.35">
      <c r="A55" s="13">
        <v>8071</v>
      </c>
      <c r="B55" s="3" t="s">
        <v>26</v>
      </c>
      <c r="C55" s="16">
        <v>0</v>
      </c>
      <c r="H55"/>
    </row>
    <row r="56" spans="1:8" ht="14.5" x14ac:dyDescent="0.35">
      <c r="A56"/>
      <c r="B56" s="11" t="s">
        <v>57</v>
      </c>
      <c r="C56" s="1">
        <f>SUM(C19:C55)</f>
        <v>601300</v>
      </c>
      <c r="H56"/>
    </row>
    <row r="57" spans="1:8" ht="14.5" x14ac:dyDescent="0.35">
      <c r="A57"/>
      <c r="H57"/>
    </row>
    <row r="58" spans="1:8" ht="14.5" x14ac:dyDescent="0.35">
      <c r="A58"/>
      <c r="B58" s="11" t="s">
        <v>30</v>
      </c>
      <c r="C58" s="1">
        <f>-C16-C56</f>
        <v>0</v>
      </c>
      <c r="H58"/>
    </row>
    <row r="59" spans="1:8" ht="14.5" x14ac:dyDescent="0.35">
      <c r="A59"/>
      <c r="C59"/>
      <c r="E59" s="1"/>
      <c r="H59"/>
    </row>
    <row r="60" spans="1:8" ht="14.5" x14ac:dyDescent="0.35">
      <c r="A60"/>
      <c r="C60"/>
      <c r="E60" s="1"/>
      <c r="H60"/>
    </row>
    <row r="61" spans="1:8" ht="14.5" x14ac:dyDescent="0.35">
      <c r="A61"/>
      <c r="C61"/>
      <c r="E61" s="1"/>
      <c r="H61"/>
    </row>
    <row r="62" spans="1:8" ht="14.5" x14ac:dyDescent="0.35">
      <c r="A62"/>
      <c r="C62"/>
      <c r="E62" s="1"/>
      <c r="H62"/>
    </row>
    <row r="63" spans="1:8" ht="14.5" x14ac:dyDescent="0.35">
      <c r="A63"/>
      <c r="C63"/>
      <c r="E63" s="1"/>
      <c r="H63"/>
    </row>
    <row r="64" spans="1:8" ht="14.5" x14ac:dyDescent="0.35">
      <c r="A64"/>
      <c r="C64"/>
      <c r="E64" s="1"/>
      <c r="H64"/>
    </row>
    <row r="65" spans="5:5" customFormat="1" ht="14.5" x14ac:dyDescent="0.35">
      <c r="E65" s="1"/>
    </row>
    <row r="66" spans="5:5" customFormat="1" ht="14.5" x14ac:dyDescent="0.35">
      <c r="E66" s="1"/>
    </row>
    <row r="67" spans="5:5" customFormat="1" ht="14.5" x14ac:dyDescent="0.35">
      <c r="E67" s="1"/>
    </row>
    <row r="68" spans="5:5" customFormat="1" ht="14.5" x14ac:dyDescent="0.35">
      <c r="E68" s="1"/>
    </row>
    <row r="69" spans="5:5" customFormat="1" ht="14.5" x14ac:dyDescent="0.35">
      <c r="E69" s="1"/>
    </row>
    <row r="70" spans="5:5" customFormat="1" ht="14.5" x14ac:dyDescent="0.35">
      <c r="E70" s="1"/>
    </row>
    <row r="71" spans="5:5" customFormat="1" ht="14.5" x14ac:dyDescent="0.35">
      <c r="E71" s="1"/>
    </row>
    <row r="72" spans="5:5" customFormat="1" ht="14.5" x14ac:dyDescent="0.35">
      <c r="E72" s="1"/>
    </row>
    <row r="73" spans="5:5" customFormat="1" ht="14.5" x14ac:dyDescent="0.35">
      <c r="E73" s="1"/>
    </row>
    <row r="74" spans="5:5" customFormat="1" ht="14.5" x14ac:dyDescent="0.35">
      <c r="E74" s="1"/>
    </row>
    <row r="75" spans="5:5" customFormat="1" ht="14.5" x14ac:dyDescent="0.35">
      <c r="E75" s="1"/>
    </row>
    <row r="76" spans="5:5" customFormat="1" ht="14.5" x14ac:dyDescent="0.35">
      <c r="E76" s="1"/>
    </row>
    <row r="77" spans="5:5" customFormat="1" ht="14.5" x14ac:dyDescent="0.35">
      <c r="E77" s="1"/>
    </row>
    <row r="78" spans="5:5" customFormat="1" ht="14.5" x14ac:dyDescent="0.35">
      <c r="E78" s="1"/>
    </row>
    <row r="79" spans="5:5" customFormat="1" ht="14.5" x14ac:dyDescent="0.35">
      <c r="E79" s="1"/>
    </row>
    <row r="80" spans="5:5" customFormat="1" ht="14.5" x14ac:dyDescent="0.35">
      <c r="E80" s="1"/>
    </row>
    <row r="81" spans="5:5" customFormat="1" ht="14.5" x14ac:dyDescent="0.35">
      <c r="E81" s="1"/>
    </row>
    <row r="82" spans="5:5" customFormat="1" ht="14.5" x14ac:dyDescent="0.35">
      <c r="E82" s="1"/>
    </row>
    <row r="83" spans="5:5" customFormat="1" ht="14.5" x14ac:dyDescent="0.35">
      <c r="E83" s="1"/>
    </row>
    <row r="84" spans="5:5" customFormat="1" ht="14.5" x14ac:dyDescent="0.35">
      <c r="E84" s="1"/>
    </row>
    <row r="85" spans="5:5" customFormat="1" ht="14.5" x14ac:dyDescent="0.35">
      <c r="E85" s="1"/>
    </row>
    <row r="86" spans="5:5" customFormat="1" ht="14.5" x14ac:dyDescent="0.35">
      <c r="E86" s="1"/>
    </row>
    <row r="87" spans="5:5" customFormat="1" ht="14.5" x14ac:dyDescent="0.35">
      <c r="E87" s="1"/>
    </row>
    <row r="88" spans="5:5" customFormat="1" ht="14.5" x14ac:dyDescent="0.35">
      <c r="E88" s="1"/>
    </row>
    <row r="89" spans="5:5" customFormat="1" ht="14.5" x14ac:dyDescent="0.35">
      <c r="E89" s="1"/>
    </row>
    <row r="90" spans="5:5" customFormat="1" ht="14.5" x14ac:dyDescent="0.35">
      <c r="E90" s="1"/>
    </row>
    <row r="91" spans="5:5" customFormat="1" ht="14.5" x14ac:dyDescent="0.35">
      <c r="E91" s="1"/>
    </row>
    <row r="92" spans="5:5" customFormat="1" ht="14.5" x14ac:dyDescent="0.35">
      <c r="E92" s="1"/>
    </row>
    <row r="93" spans="5:5" customFormat="1" ht="14.5" x14ac:dyDescent="0.35">
      <c r="E93" s="1"/>
    </row>
    <row r="94" spans="5:5" customFormat="1" ht="14.5" x14ac:dyDescent="0.35">
      <c r="E94" s="1"/>
    </row>
    <row r="95" spans="5:5" customFormat="1" ht="14.5" x14ac:dyDescent="0.35">
      <c r="E95" s="1"/>
    </row>
    <row r="96" spans="5:5" customFormat="1" ht="14.5" x14ac:dyDescent="0.35">
      <c r="E96" s="1"/>
    </row>
    <row r="97" spans="5:5" customFormat="1" ht="14.5" x14ac:dyDescent="0.35">
      <c r="E97" s="1"/>
    </row>
    <row r="98" spans="5:5" customFormat="1" ht="14.5" x14ac:dyDescent="0.35">
      <c r="E98" s="1"/>
    </row>
    <row r="99" spans="5:5" customFormat="1" ht="14.5" x14ac:dyDescent="0.35">
      <c r="E99" s="1"/>
    </row>
    <row r="100" spans="5:5" customFormat="1" ht="14.5" x14ac:dyDescent="0.35">
      <c r="E100" s="1"/>
    </row>
    <row r="101" spans="5:5" customFormat="1" ht="14.5" x14ac:dyDescent="0.35">
      <c r="E101" s="1"/>
    </row>
    <row r="102" spans="5:5" customFormat="1" ht="14.5" x14ac:dyDescent="0.35">
      <c r="E102" s="1"/>
    </row>
    <row r="103" spans="5:5" customFormat="1" ht="14.5" x14ac:dyDescent="0.35">
      <c r="E103" s="1"/>
    </row>
    <row r="104" spans="5:5" customFormat="1" ht="14.5" x14ac:dyDescent="0.35">
      <c r="E104" s="1"/>
    </row>
    <row r="105" spans="5:5" customFormat="1" ht="14.5" x14ac:dyDescent="0.35">
      <c r="E105" s="1"/>
    </row>
    <row r="106" spans="5:5" customFormat="1" ht="14.5" x14ac:dyDescent="0.35">
      <c r="E106" s="1"/>
    </row>
    <row r="107" spans="5:5" customFormat="1" ht="14.5" x14ac:dyDescent="0.35">
      <c r="E107" s="1"/>
    </row>
    <row r="108" spans="5:5" customFormat="1" ht="14.5" x14ac:dyDescent="0.35">
      <c r="E108" s="1"/>
    </row>
    <row r="109" spans="5:5" customFormat="1" ht="14.5" x14ac:dyDescent="0.35">
      <c r="E109" s="1"/>
    </row>
    <row r="110" spans="5:5" customFormat="1" ht="14.5" x14ac:dyDescent="0.35">
      <c r="E110" s="1"/>
    </row>
    <row r="111" spans="5:5" customFormat="1" ht="14.5" x14ac:dyDescent="0.35">
      <c r="E111" s="1"/>
    </row>
    <row r="112" spans="5:5" customFormat="1" ht="14.5" x14ac:dyDescent="0.35">
      <c r="E112" s="1"/>
    </row>
    <row r="113" spans="1:8" ht="14.5" x14ac:dyDescent="0.35">
      <c r="A113"/>
      <c r="C113"/>
      <c r="E113" s="1"/>
      <c r="H113"/>
    </row>
    <row r="114" spans="1:8" ht="14.5" x14ac:dyDescent="0.35">
      <c r="A114"/>
      <c r="C114"/>
      <c r="E114" s="1"/>
      <c r="H114"/>
    </row>
    <row r="115" spans="1:8" ht="15" customHeight="1" x14ac:dyDescent="0.35">
      <c r="A115"/>
      <c r="C115"/>
      <c r="E115" s="1"/>
      <c r="H115"/>
    </row>
    <row r="116" spans="1:8" ht="15" customHeight="1" x14ac:dyDescent="0.35">
      <c r="A116"/>
      <c r="C116"/>
      <c r="E116" s="1"/>
      <c r="H116"/>
    </row>
    <row r="117" spans="1:8" ht="15" customHeight="1" x14ac:dyDescent="0.35">
      <c r="A117" s="11" t="s">
        <v>30</v>
      </c>
      <c r="C117"/>
      <c r="E117" s="1"/>
      <c r="H117"/>
    </row>
    <row r="121" spans="1:8" ht="15" customHeight="1" x14ac:dyDescent="0.35">
      <c r="B121" s="11" t="s">
        <v>32</v>
      </c>
    </row>
  </sheetData>
  <pageMargins left="0.7" right="0.7" top="0.75" bottom="0.75" header="0.3" footer="0.3"/>
  <pageSetup fitToWidth="0" fitToHeight="0" orientation="portrait" r:id="rId1"/>
  <ignoredErrors>
    <ignoredError sqref="C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68E0B-054F-4681-8843-5D88D2FC6230}">
  <dimension ref="A1:B12"/>
  <sheetViews>
    <sheetView workbookViewId="0">
      <selection activeCell="E7" sqref="E7"/>
    </sheetView>
  </sheetViews>
  <sheetFormatPr baseColWidth="10" defaultRowHeight="14.5" x14ac:dyDescent="0.35"/>
  <cols>
    <col min="1" max="1" width="53.1796875" customWidth="1"/>
    <col min="2" max="2" width="13.54296875" customWidth="1"/>
  </cols>
  <sheetData>
    <row r="1" spans="1:2" x14ac:dyDescent="0.35">
      <c r="A1" s="2" t="s">
        <v>58</v>
      </c>
      <c r="B1" s="2" t="s">
        <v>59</v>
      </c>
    </row>
    <row r="2" spans="1:2" x14ac:dyDescent="0.35">
      <c r="A2" t="str">
        <f>'[1]Resultatrapport - (2017)'!A25</f>
        <v>      Salgsinntekter</v>
      </c>
      <c r="B2" s="1">
        <f>Kontoplan!C16</f>
        <v>-601300</v>
      </c>
    </row>
    <row r="3" spans="1:2" x14ac:dyDescent="0.35">
      <c r="A3" s="2" t="s">
        <v>27</v>
      </c>
      <c r="B3" s="5">
        <f>B2</f>
        <v>-601300</v>
      </c>
    </row>
    <row r="4" spans="1:2" x14ac:dyDescent="0.35">
      <c r="A4" t="str">
        <f>'[1]Resultatrapport - (2017)'!A48</f>
        <v>      Varekostnad</v>
      </c>
      <c r="B4" s="1">
        <v>396000</v>
      </c>
    </row>
    <row r="5" spans="1:2" x14ac:dyDescent="0.35">
      <c r="A5" t="str">
        <f>'[1]Resultatrapport - (2017)'!A53</f>
        <v>      Lønnskostnad</v>
      </c>
      <c r="B5" s="1">
        <v>39000</v>
      </c>
    </row>
    <row r="6" spans="1:2" x14ac:dyDescent="0.35">
      <c r="A6" t="str">
        <f>'[1]Resultatrapport - (2017)'!A55</f>
        <v>         6000 Avskrivning på bygninger og annen fast eiendom</v>
      </c>
      <c r="B6" s="1">
        <v>35000</v>
      </c>
    </row>
    <row r="7" spans="1:2" x14ac:dyDescent="0.35">
      <c r="A7" s="3" t="str">
        <f>'[1]Resultatrapport - (2017)'!A88</f>
        <v>      Annen driftskostnad</v>
      </c>
      <c r="B7" s="4">
        <v>191500</v>
      </c>
    </row>
    <row r="8" spans="1:2" x14ac:dyDescent="0.35">
      <c r="A8" s="2" t="s">
        <v>28</v>
      </c>
      <c r="B8" s="5">
        <f>B4+B5+B6+B7</f>
        <v>661500</v>
      </c>
    </row>
    <row r="9" spans="1:2" x14ac:dyDescent="0.35">
      <c r="A9" t="str">
        <f>'[1]Resultatrapport - (2017)'!A90</f>
        <v>Driftsresultat</v>
      </c>
      <c r="B9" s="1">
        <f>B3+B8</f>
        <v>60200</v>
      </c>
    </row>
    <row r="10" spans="1:2" x14ac:dyDescent="0.35">
      <c r="A10" s="6" t="s">
        <v>31</v>
      </c>
      <c r="B10" s="7">
        <v>188200</v>
      </c>
    </row>
    <row r="11" spans="1:2" x14ac:dyDescent="0.35">
      <c r="B11" s="1"/>
    </row>
    <row r="12" spans="1:2" x14ac:dyDescent="0.35">
      <c r="B12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k a M 4 W I K 7 M M m l A A A A 9 g A A A B I A H A B D b 2 5 m a W c v U G F j a 2 F n Z S 5 4 b W w g o h g A K K A U A A A A A A A A A A A A A A A A A A A A A A A A A A A A h Y + x D o I w G I R f h X S n L d U Y Q n 7 K 4 C p q Y m J c a 6 3 Q C M X Q Y n k 3 B x / J V x C j q J v j 3 X 2 X 3 N 2 v N 8 j 6 u g o u q r W 6 M S m K M E W B M r I 5 a F O k q H P H M E Y Z h 7 W Q J 1 G o Y I C N T X q r U 1 Q 6 d 0 4 I 8 d 5 j P 8 F N W x B G a U R 2 + W I j S 1 W L U B v r h J E K f V q H / y 3 E Y f s a w x m O 2 B T P W I w p k N G E X J s v w I a 9 z / T H h H l X u a 5 V 3 O z D 5 Q r I K I G 8 P / A H U E s D B B Q A A g A I A J G j O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R o z h Y K I p H u A 4 A A A A R A A A A E w A c A E Z v c m 1 1 b G F z L 1 N l Y 3 R p b 2 4 x L m 0 g o h g A K K A U A A A A A A A A A A A A A A A A A A A A A A A A A A A A K 0 5 N L s n M z 1 M I h t C G 1 g B Q S w E C L Q A U A A I A C A C R o z h Y g r s w y a U A A A D 2 A A A A E g A A A A A A A A A A A A A A A A A A A A A A Q 2 9 u Z m l n L 1 B h Y 2 t h Z 2 U u e G 1 s U E s B A i 0 A F A A C A A g A k a M 4 W A / K 6 a u k A A A A 6 Q A A A B M A A A A A A A A A A A A A A A A A 8 Q A A A F t D b 2 5 0 Z W 5 0 X 1 R 5 c G V z X S 5 4 b W x Q S w E C L Q A U A A I A C A C R o z h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8 n b X i b D K D 0 C j / z 6 C v 0 K e u Q A A A A A C A A A A A A A D Z g A A w A A A A B A A A A D i x p X o P g b x H 2 3 L T H E 0 Y J D 0 A A A A A A S A A A C g A A A A E A A A A K y U n P T 6 5 4 M 4 h q w p l n c e 7 p x Q A A A A b B M 9 u p s i H w K y 2 H m 9 8 O f A S R F E n X U R I v U H 1 P p 4 O F M T x 9 C f R V d X o 7 Y Q k k Q i U 3 h + 9 V C h u N r H V v w i x k s T t H J T x 6 y V x 2 k 7 z P b N h J 0 q N U f k V h + k 8 p E U A A A A f s 4 H C o w g 6 c p T z p b i l V P e 7 5 7 0 M 0 k = < / D a t a M a s h u p > 
</file>

<file path=customXml/itemProps1.xml><?xml version="1.0" encoding="utf-8"?>
<ds:datastoreItem xmlns:ds="http://schemas.openxmlformats.org/officeDocument/2006/customXml" ds:itemID="{404D2E61-F224-4A51-AB7A-6451F445011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Kontoplan</vt:lpstr>
      <vt:lpstr>Overordnet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Sletten, Bjørn</cp:lastModifiedBy>
  <dcterms:modified xsi:type="dcterms:W3CDTF">2024-02-28T16:31:05Z</dcterms:modified>
</cp:coreProperties>
</file>